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6795"/>
  </bookViews>
  <sheets>
    <sheet name="СВОД рабочий" sheetId="1" r:id="rId1"/>
  </sheets>
  <externalReferences>
    <externalReference r:id="rId2"/>
  </externalReferences>
  <definedNames>
    <definedName name="_xlnm.Print_Titles" localSheetId="0">'СВОД рабочий'!$A:$A,'СВОД рабочий'!$5:$7</definedName>
  </definedName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M37" i="1"/>
  <c r="L37" i="1"/>
  <c r="K37" i="1"/>
  <c r="J37" i="1"/>
  <c r="I37" i="1"/>
  <c r="H37" i="1"/>
  <c r="K36" i="1"/>
  <c r="J36" i="1"/>
  <c r="I36" i="1"/>
  <c r="H36" i="1"/>
  <c r="M30" i="1"/>
  <c r="L30" i="1"/>
  <c r="K29" i="1"/>
  <c r="K34" i="1" s="1"/>
  <c r="J29" i="1"/>
  <c r="J34" i="1" s="1"/>
  <c r="I29" i="1"/>
  <c r="I34" i="1" s="1"/>
  <c r="H29" i="1"/>
  <c r="H34" i="1" s="1"/>
  <c r="M27" i="1"/>
  <c r="M29" i="1" s="1"/>
  <c r="M34" i="1" s="1"/>
  <c r="L27" i="1"/>
  <c r="L29" i="1" s="1"/>
  <c r="L34" i="1" s="1"/>
  <c r="M23" i="1"/>
  <c r="L23" i="1"/>
  <c r="M22" i="1"/>
  <c r="L22" i="1"/>
  <c r="M21" i="1"/>
  <c r="L21" i="1"/>
  <c r="K20" i="1"/>
  <c r="K25" i="1" s="1"/>
  <c r="J20" i="1"/>
  <c r="J25" i="1" s="1"/>
  <c r="I20" i="1"/>
  <c r="I25" i="1" s="1"/>
  <c r="H20" i="1"/>
  <c r="H25" i="1" s="1"/>
  <c r="M18" i="1"/>
  <c r="M20" i="1" s="1"/>
  <c r="M25" i="1" s="1"/>
  <c r="L18" i="1"/>
  <c r="L20" i="1" s="1"/>
  <c r="L25" i="1" s="1"/>
  <c r="M14" i="1"/>
  <c r="M41" i="1" s="1"/>
  <c r="L14" i="1"/>
  <c r="L41" i="1" s="1"/>
  <c r="M13" i="1"/>
  <c r="M40" i="1" s="1"/>
  <c r="L13" i="1"/>
  <c r="L40" i="1" s="1"/>
  <c r="M12" i="1"/>
  <c r="M39" i="1" s="1"/>
  <c r="L12" i="1"/>
  <c r="L39" i="1" s="1"/>
  <c r="K11" i="1"/>
  <c r="K38" i="1" s="1"/>
  <c r="J11" i="1"/>
  <c r="J38" i="1" s="1"/>
  <c r="I11" i="1"/>
  <c r="I16" i="1" s="1"/>
  <c r="I43" i="1" s="1"/>
  <c r="H11" i="1"/>
  <c r="H16" i="1" s="1"/>
  <c r="H43" i="1" s="1"/>
  <c r="M9" i="1"/>
  <c r="M11" i="1" s="1"/>
  <c r="L9" i="1"/>
  <c r="L11" i="1" s="1"/>
  <c r="L16" i="1" l="1"/>
  <c r="L43" i="1" s="1"/>
  <c r="L38" i="1"/>
  <c r="M16" i="1"/>
  <c r="M43" i="1" s="1"/>
  <c r="M38" i="1"/>
  <c r="J16" i="1"/>
  <c r="J43" i="1" s="1"/>
  <c r="L36" i="1"/>
  <c r="H38" i="1"/>
  <c r="K16" i="1"/>
  <c r="K43" i="1" s="1"/>
  <c r="M36" i="1"/>
  <c r="I38" i="1"/>
  <c r="G29" i="1"/>
  <c r="G34" i="1" s="1"/>
  <c r="G20" i="1"/>
  <c r="G25" i="1" s="1"/>
  <c r="G11" i="1"/>
  <c r="G16" i="1" s="1"/>
  <c r="F29" i="1" l="1"/>
  <c r="F34" i="1" s="1"/>
  <c r="F20" i="1"/>
  <c r="F25" i="1" s="1"/>
  <c r="F11" i="1"/>
  <c r="F16" i="1" s="1"/>
  <c r="E29" i="1" l="1"/>
  <c r="E20" i="1"/>
  <c r="E25" i="1" s="1"/>
  <c r="E11" i="1"/>
  <c r="E16" i="1" s="1"/>
  <c r="D29" i="1" l="1"/>
  <c r="D20" i="1"/>
  <c r="D25" i="1" s="1"/>
  <c r="D11" i="1"/>
  <c r="D16" i="1" s="1"/>
  <c r="C29" i="1" l="1"/>
  <c r="C20" i="1"/>
  <c r="C11" i="1"/>
  <c r="C16" i="1" s="1"/>
  <c r="E34" i="1" l="1"/>
  <c r="D34" i="1"/>
  <c r="B29" i="1"/>
  <c r="B20" i="1"/>
  <c r="B25" i="1" s="1"/>
  <c r="B11" i="1"/>
  <c r="B16" i="1" s="1"/>
  <c r="B34" i="1" l="1"/>
  <c r="C34" i="1"/>
  <c r="C25" i="1"/>
  <c r="C36" i="1" l="1"/>
  <c r="D36" i="1"/>
  <c r="E36" i="1"/>
  <c r="F36" i="1"/>
  <c r="G36" i="1"/>
  <c r="C37" i="1"/>
  <c r="D37" i="1"/>
  <c r="E37" i="1"/>
  <c r="F37" i="1"/>
  <c r="G37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B37" i="1"/>
  <c r="B39" i="1"/>
  <c r="B40" i="1"/>
  <c r="B41" i="1"/>
  <c r="B42" i="1"/>
  <c r="B36" i="1"/>
  <c r="G38" i="1" l="1"/>
  <c r="F43" i="1" l="1"/>
  <c r="F38" i="1"/>
  <c r="E38" i="1" l="1"/>
  <c r="D38" i="1" l="1"/>
  <c r="C38" i="1" l="1"/>
  <c r="B38" i="1" l="1"/>
  <c r="G43" i="1"/>
  <c r="E43" i="1"/>
  <c r="D43" i="1"/>
  <c r="C43" i="1"/>
  <c r="B43" i="1" l="1"/>
</calcChain>
</file>

<file path=xl/sharedStrings.xml><?xml version="1.0" encoding="utf-8"?>
<sst xmlns="http://schemas.openxmlformats.org/spreadsheetml/2006/main" count="64" uniqueCount="31">
  <si>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</si>
  <si>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</si>
  <si>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</si>
  <si>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</si>
  <si>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</si>
  <si>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</si>
  <si>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</si>
  <si>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Натуральные, кВт*ч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</si>
  <si>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</si>
  <si>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</si>
  <si>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</si>
  <si>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</si>
  <si>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</si>
  <si>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</si>
  <si>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</si>
  <si>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ИТОГО</t>
  </si>
  <si>
    <t>Заветное</t>
  </si>
  <si>
    <t>Березовка</t>
  </si>
  <si>
    <t>Итог по Заветное</t>
  </si>
  <si>
    <t>Итог по Березовка</t>
  </si>
  <si>
    <t>Н.Лужки</t>
  </si>
  <si>
    <t>Итог по Н.Лужки</t>
  </si>
  <si>
    <t>ИТОГО Чугуевский т.р.</t>
  </si>
  <si>
    <t>Отпуск электрической энергии потребителям Чугуевского района в 2021 г.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</si>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</sst>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_-* #,##0.00_р_._-;\-* #,##0.00_р_._-;_-* &quot;-&quot;??_р_._-;_-@_-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5" xfId="0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6" fillId="0" borderId="5" xfId="0" applyFont="1" applyFill="1" applyBorder="1"/>
    <xf numFmtId="4" fontId="6" fillId="0" borderId="5" xfId="0" applyNumberFormat="1" applyFont="1" applyFill="1" applyBorder="1" applyAlignment="1">
      <alignment vertical="center"/>
    </xf>
    <xf numFmtId="0" fontId="8" fillId="0" borderId="6" xfId="0" applyFont="1" applyFill="1" applyBorder="1"/>
    <xf numFmtId="4" fontId="8" fillId="0" borderId="6" xfId="0" applyNumberFormat="1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center"/>
    </xf>
    <xf numFmtId="0" fontId="9" fillId="0" borderId="6" xfId="0" applyFont="1" applyFill="1" applyBorder="1"/>
    <xf numFmtId="4" fontId="8" fillId="0" borderId="0" xfId="0" applyNumberFormat="1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vertical="top"/>
    </xf>
    <xf numFmtId="164" fontId="6" fillId="0" borderId="5" xfId="0" applyNumberFormat="1" applyFont="1" applyFill="1" applyBorder="1" applyAlignment="1"/>
    <xf numFmtId="164" fontId="7" fillId="0" borderId="5" xfId="0" applyNumberFormat="1" applyFont="1" applyFill="1" applyBorder="1" applyAlignment="1"/>
    <xf numFmtId="164" fontId="6" fillId="0" borderId="5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/>
    <xf numFmtId="165" fontId="6" fillId="0" borderId="5" xfId="0" applyNumberFormat="1" applyFont="1" applyFill="1" applyBorder="1" applyAlignment="1"/>
    <xf numFmtId="165" fontId="8" fillId="0" borderId="6" xfId="0" applyNumberFormat="1" applyFont="1" applyFill="1" applyBorder="1" applyAlignment="1">
      <alignment vertical="top"/>
    </xf>
    <xf numFmtId="165" fontId="2" fillId="0" borderId="0" xfId="0" applyNumberFormat="1" applyFont="1" applyFill="1"/>
    <xf numFmtId="165" fontId="7" fillId="0" borderId="5" xfId="0" applyNumberFormat="1" applyFont="1" applyFill="1" applyBorder="1" applyAlignment="1"/>
    <xf numFmtId="165" fontId="6" fillId="0" borderId="5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top"/>
    </xf>
    <xf numFmtId="164" fontId="6" fillId="2" borderId="5" xfId="0" applyNumberFormat="1" applyFont="1" applyFill="1" applyBorder="1" applyAlignment="1"/>
    <xf numFmtId="164" fontId="7" fillId="2" borderId="5" xfId="0" applyNumberFormat="1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vertical="top"/>
    </xf>
    <xf numFmtId="164" fontId="6" fillId="2" borderId="4" xfId="0" applyNumberFormat="1" applyFont="1" applyFill="1" applyBorder="1" applyAlignment="1"/>
    <xf numFmtId="0" fontId="4" fillId="0" borderId="2" xfId="0" applyFont="1" applyFill="1" applyBorder="1" applyAlignment="1">
      <alignment horizontal="center"/>
    </xf>
    <xf numFmtId="0" fontId="10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1/&#1069;&#1083;&#1077;&#1082;&#1090;&#1088;&#1086;/&#1057;&#1042;&#1054;&#1044;%20&#1063;&#1091;&#1075;&#1091;&#1077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бочий"/>
      <sheetName val="ноябрь"/>
      <sheetName val="декабрь"/>
    </sheetNames>
    <sheetDataSet>
      <sheetData sheetId="0"/>
      <sheetData sheetId="1">
        <row r="4">
          <cell r="C4">
            <v>8112</v>
          </cell>
        </row>
        <row r="5">
          <cell r="C5">
            <v>874</v>
          </cell>
        </row>
        <row r="6">
          <cell r="C6">
            <v>100</v>
          </cell>
        </row>
        <row r="7">
          <cell r="C7">
            <v>1022</v>
          </cell>
        </row>
        <row r="9">
          <cell r="C9">
            <v>27670</v>
          </cell>
        </row>
        <row r="10">
          <cell r="C10">
            <v>729</v>
          </cell>
        </row>
        <row r="11">
          <cell r="C11">
            <v>70</v>
          </cell>
        </row>
        <row r="12">
          <cell r="C12">
            <v>2584</v>
          </cell>
        </row>
        <row r="14">
          <cell r="C14">
            <v>7604</v>
          </cell>
        </row>
        <row r="15">
          <cell r="C15">
            <v>1135</v>
          </cell>
        </row>
      </sheetData>
      <sheetData sheetId="2">
        <row r="4">
          <cell r="C4">
            <v>7019</v>
          </cell>
        </row>
        <row r="5">
          <cell r="C5">
            <v>2318.5251754699998</v>
          </cell>
        </row>
        <row r="6">
          <cell r="C6">
            <v>100</v>
          </cell>
        </row>
        <row r="7">
          <cell r="C7">
            <v>1121</v>
          </cell>
        </row>
        <row r="9">
          <cell r="C9">
            <v>27448</v>
          </cell>
        </row>
        <row r="10">
          <cell r="C10">
            <v>1279.05023443</v>
          </cell>
        </row>
        <row r="11">
          <cell r="C11">
            <v>2779</v>
          </cell>
        </row>
        <row r="12">
          <cell r="C12">
            <v>2813</v>
          </cell>
        </row>
        <row r="14">
          <cell r="C14">
            <v>7869</v>
          </cell>
        </row>
        <row r="15">
          <cell r="C15">
            <v>1099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5"/>
  <sheetViews>
    <sheetView tabSelected="1" workbookViewId="0">
      <pane xSplit="1" ySplit="7" topLeftCell="F39" activePane="bottomRight" state="frozen"/>
      <selection pane="topRight" activeCell="B1" sqref="B1"/>
      <selection pane="bottomLeft" activeCell="A8" sqref="A8"/>
      <selection pane="bottomRight" activeCell="N55" sqref="N55"/>
    </sheetView>
  </sheetViews>
  <sheetFormatPr defaultRowHeight="11.25"/>
  <cols>
    <col min="1" max="1" width="20" style="1" customWidth="1"/>
    <col min="2" max="2" width="11" style="1" customWidth="1"/>
    <col min="3" max="3" width="12.28515625" style="1" customWidth="1"/>
    <col min="4" max="4" width="11.7109375" style="1" customWidth="1"/>
    <col min="5" max="5" width="10.85546875" style="1" customWidth="1"/>
    <col min="6" max="6" width="11.85546875" style="1" customWidth="1"/>
    <col min="7" max="7" width="11.7109375" style="1" customWidth="1"/>
    <col min="8" max="8" width="11.85546875" style="1" customWidth="1"/>
    <col min="9" max="9" width="12.42578125" style="1" customWidth="1"/>
    <col min="10" max="10" width="11.85546875" style="1" customWidth="1"/>
    <col min="11" max="11" width="11.5703125" style="1" customWidth="1"/>
    <col min="12" max="12" width="11.140625" style="1" customWidth="1"/>
    <col min="13" max="13" width="11.5703125" style="1" customWidth="1"/>
    <col min="14" max="14" width="11.85546875" style="1" customWidth="1"/>
    <col min="15" max="16384" width="9.140625" style="1"/>
  </cols>
  <sheetData>
    <row r="2" spans="1:14" ht="12.75">
      <c r="A2" s="36" t="s">
        <v>23</v>
      </c>
    </row>
    <row r="5" spans="1:14" s="3" customFormat="1" ht="30.75" customHeight="1">
      <c r="A5" s="37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24</v>
      </c>
      <c r="I5" s="35" t="s">
        <v>25</v>
      </c>
      <c r="J5" s="35" t="s">
        <v>26</v>
      </c>
      <c r="K5" s="35" t="s">
        <v>27</v>
      </c>
      <c r="L5" s="35" t="s">
        <v>28</v>
      </c>
      <c r="M5" s="35" t="s">
        <v>29</v>
      </c>
      <c r="N5" s="35" t="s">
        <v>30</v>
      </c>
    </row>
    <row r="6" spans="1:14" ht="22.5">
      <c r="A6" s="38"/>
      <c r="B6" s="4" t="s">
        <v>7</v>
      </c>
      <c r="C6" s="4" t="s">
        <v>7</v>
      </c>
      <c r="D6" s="4" t="s">
        <v>7</v>
      </c>
      <c r="E6" s="4" t="s">
        <v>7</v>
      </c>
      <c r="F6" s="4" t="s">
        <v>7</v>
      </c>
      <c r="G6" s="4" t="s">
        <v>7</v>
      </c>
      <c r="H6" s="4" t="s">
        <v>7</v>
      </c>
      <c r="I6" s="4" t="s">
        <v>7</v>
      </c>
      <c r="J6" s="4" t="s">
        <v>7</v>
      </c>
      <c r="K6" s="4" t="s">
        <v>7</v>
      </c>
      <c r="L6" s="4" t="s">
        <v>7</v>
      </c>
      <c r="M6" s="4" t="s">
        <v>7</v>
      </c>
      <c r="N6" s="4" t="s">
        <v>7</v>
      </c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6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8" t="s">
        <v>8</v>
      </c>
      <c r="B9" s="20">
        <v>35903</v>
      </c>
      <c r="C9" s="20">
        <v>39118</v>
      </c>
      <c r="D9" s="30">
        <v>27657.647000000001</v>
      </c>
      <c r="E9" s="20">
        <v>20620</v>
      </c>
      <c r="F9" s="20">
        <v>22001</v>
      </c>
      <c r="G9" s="20">
        <v>27142</v>
      </c>
      <c r="H9" s="9">
        <v>22143</v>
      </c>
      <c r="I9" s="9">
        <v>23650</v>
      </c>
      <c r="J9" s="20">
        <v>23715</v>
      </c>
      <c r="K9" s="20">
        <v>22542</v>
      </c>
      <c r="L9" s="20">
        <f>[1]ноябрь!$C$9</f>
        <v>27670</v>
      </c>
      <c r="M9" s="20">
        <f>[1]декабрь!$C$9</f>
        <v>27448</v>
      </c>
      <c r="N9" s="20">
        <v>319609.647</v>
      </c>
    </row>
    <row r="10" spans="1:14">
      <c r="A10" s="8" t="s">
        <v>9</v>
      </c>
      <c r="B10" s="20">
        <v>0</v>
      </c>
      <c r="C10" s="20">
        <v>0</v>
      </c>
      <c r="D10" s="30">
        <v>0</v>
      </c>
      <c r="E10" s="20">
        <v>0</v>
      </c>
      <c r="F10" s="20">
        <v>0</v>
      </c>
      <c r="G10" s="20">
        <v>0</v>
      </c>
      <c r="H10" s="9">
        <v>0</v>
      </c>
      <c r="I10" s="9">
        <v>0</v>
      </c>
      <c r="J10" s="20">
        <v>0</v>
      </c>
      <c r="K10" s="9">
        <v>0</v>
      </c>
      <c r="L10" s="20"/>
      <c r="M10" s="20"/>
      <c r="N10" s="20">
        <v>0</v>
      </c>
    </row>
    <row r="11" spans="1:14" s="3" customFormat="1">
      <c r="A11" s="10" t="s">
        <v>11</v>
      </c>
      <c r="B11" s="21">
        <f t="shared" ref="B11" si="0">B9+B10</f>
        <v>35903</v>
      </c>
      <c r="C11" s="21">
        <f t="shared" ref="C11" si="1">C9+C10</f>
        <v>39118</v>
      </c>
      <c r="D11" s="31">
        <f t="shared" ref="D11" si="2">D9+D10</f>
        <v>27657.647000000001</v>
      </c>
      <c r="E11" s="21">
        <f t="shared" ref="E11" si="3">E9+E10</f>
        <v>20620</v>
      </c>
      <c r="F11" s="21">
        <f t="shared" ref="F11" si="4">F9+F10</f>
        <v>22001</v>
      </c>
      <c r="G11" s="21">
        <f t="shared" ref="G11:M11" si="5">G9+G10</f>
        <v>27142</v>
      </c>
      <c r="H11" s="11">
        <f t="shared" si="5"/>
        <v>22143</v>
      </c>
      <c r="I11" s="11">
        <f t="shared" si="5"/>
        <v>23650</v>
      </c>
      <c r="J11" s="21">
        <f t="shared" si="5"/>
        <v>23715</v>
      </c>
      <c r="K11" s="11">
        <f t="shared" si="5"/>
        <v>22542</v>
      </c>
      <c r="L11" s="21">
        <f t="shared" si="5"/>
        <v>27670</v>
      </c>
      <c r="M11" s="21">
        <f t="shared" si="5"/>
        <v>27448</v>
      </c>
      <c r="N11" s="21">
        <v>319609.647</v>
      </c>
    </row>
    <row r="12" spans="1:14">
      <c r="A12" s="12" t="s">
        <v>13</v>
      </c>
      <c r="B12" s="22">
        <v>3325</v>
      </c>
      <c r="C12" s="22">
        <v>2622</v>
      </c>
      <c r="D12" s="32">
        <v>2586</v>
      </c>
      <c r="E12" s="22">
        <v>2590</v>
      </c>
      <c r="F12" s="22">
        <v>3201</v>
      </c>
      <c r="G12" s="22">
        <v>3021</v>
      </c>
      <c r="H12" s="13">
        <v>3781.53</v>
      </c>
      <c r="I12" s="13">
        <v>2615.4699999999998</v>
      </c>
      <c r="J12" s="22">
        <v>2632</v>
      </c>
      <c r="K12" s="13">
        <v>2395</v>
      </c>
      <c r="L12" s="22">
        <f>[1]ноябрь!$C$12</f>
        <v>2584</v>
      </c>
      <c r="M12" s="22">
        <f>[1]декабрь!$C$12</f>
        <v>2813</v>
      </c>
      <c r="N12" s="22">
        <v>34166</v>
      </c>
    </row>
    <row r="13" spans="1:14">
      <c r="A13" s="12" t="s">
        <v>12</v>
      </c>
      <c r="B13" s="22">
        <v>108</v>
      </c>
      <c r="C13" s="22">
        <v>66</v>
      </c>
      <c r="D13" s="32">
        <v>45</v>
      </c>
      <c r="E13" s="22">
        <v>59</v>
      </c>
      <c r="F13" s="22">
        <v>75</v>
      </c>
      <c r="G13" s="22">
        <v>72</v>
      </c>
      <c r="H13" s="13">
        <v>69</v>
      </c>
      <c r="I13" s="13">
        <v>70</v>
      </c>
      <c r="J13" s="22">
        <v>48</v>
      </c>
      <c r="K13" s="13">
        <v>86</v>
      </c>
      <c r="L13" s="22">
        <f>[1]ноябрь!$C$11</f>
        <v>70</v>
      </c>
      <c r="M13" s="22">
        <f>[1]декабрь!$C$11</f>
        <v>2779</v>
      </c>
      <c r="N13" s="22">
        <v>3547</v>
      </c>
    </row>
    <row r="14" spans="1:14">
      <c r="A14" s="12" t="s">
        <v>10</v>
      </c>
      <c r="B14" s="22">
        <v>1560</v>
      </c>
      <c r="C14" s="22">
        <v>1980</v>
      </c>
      <c r="D14" s="32">
        <v>931</v>
      </c>
      <c r="E14" s="22">
        <v>688</v>
      </c>
      <c r="F14" s="22">
        <v>343</v>
      </c>
      <c r="G14" s="22">
        <v>128</v>
      </c>
      <c r="H14" s="13">
        <v>134</v>
      </c>
      <c r="I14" s="13">
        <v>120</v>
      </c>
      <c r="J14" s="22">
        <v>463</v>
      </c>
      <c r="K14" s="13">
        <v>394</v>
      </c>
      <c r="L14" s="22">
        <f>[1]ноябрь!$C$10</f>
        <v>729</v>
      </c>
      <c r="M14" s="22">
        <f>[1]декабрь!$C$10</f>
        <v>1279.05023443</v>
      </c>
      <c r="N14" s="22">
        <v>8749.0502344300003</v>
      </c>
    </row>
    <row r="15" spans="1:14">
      <c r="A15" s="12" t="s">
        <v>14</v>
      </c>
      <c r="B15" s="22">
        <v>0</v>
      </c>
      <c r="C15" s="22">
        <v>0</v>
      </c>
      <c r="D15" s="32">
        <v>0</v>
      </c>
      <c r="E15" s="22">
        <v>0</v>
      </c>
      <c r="F15" s="22">
        <v>0</v>
      </c>
      <c r="G15" s="22">
        <v>0</v>
      </c>
      <c r="H15" s="13">
        <v>0</v>
      </c>
      <c r="I15" s="13">
        <v>0</v>
      </c>
      <c r="J15" s="22">
        <v>0</v>
      </c>
      <c r="K15" s="13"/>
      <c r="L15" s="22"/>
      <c r="M15" s="22"/>
      <c r="N15" s="22">
        <v>0</v>
      </c>
    </row>
    <row r="16" spans="1:14">
      <c r="A16" s="14" t="s">
        <v>18</v>
      </c>
      <c r="B16" s="19">
        <f t="shared" ref="B16" si="6">B11+B12+B13+B14+B15</f>
        <v>40896</v>
      </c>
      <c r="C16" s="19">
        <f t="shared" ref="C16" si="7">C11+C12+C13+C14+C15</f>
        <v>43786</v>
      </c>
      <c r="D16" s="33">
        <f t="shared" ref="D16" si="8">D11+D12+D13+D14+D15</f>
        <v>31219.647000000001</v>
      </c>
      <c r="E16" s="19">
        <f t="shared" ref="E16" si="9">E11+E12+E13+E14+E15</f>
        <v>23957</v>
      </c>
      <c r="F16" s="19">
        <f t="shared" ref="F16" si="10">F11+F12+F13+F14+F15</f>
        <v>25620</v>
      </c>
      <c r="G16" s="19">
        <f t="shared" ref="G16" si="11">G11+G12+G13+G14+G15</f>
        <v>30363</v>
      </c>
      <c r="H16" s="15">
        <f t="shared" ref="H16" si="12">ROUND((H11+H12+H13+H14+H15),2)</f>
        <v>26127.53</v>
      </c>
      <c r="I16" s="15">
        <f t="shared" ref="I16:M16" si="13">I11+I12+I13+I14+I15</f>
        <v>26455.47</v>
      </c>
      <c r="J16" s="19">
        <f t="shared" si="13"/>
        <v>26858</v>
      </c>
      <c r="K16" s="19">
        <f t="shared" si="13"/>
        <v>25417</v>
      </c>
      <c r="L16" s="19">
        <f t="shared" si="13"/>
        <v>31053</v>
      </c>
      <c r="M16" s="19">
        <f t="shared" si="13"/>
        <v>34319.050234429997</v>
      </c>
      <c r="N16" s="19">
        <v>366071.69723443</v>
      </c>
    </row>
    <row r="17" spans="1:14">
      <c r="A17" s="6" t="s">
        <v>17</v>
      </c>
      <c r="B17" s="23"/>
      <c r="C17" s="23"/>
      <c r="D17" s="34"/>
      <c r="E17" s="23"/>
      <c r="F17" s="23"/>
      <c r="G17" s="23"/>
      <c r="H17" s="39"/>
      <c r="I17" s="39"/>
      <c r="J17" s="23"/>
      <c r="K17" s="23"/>
      <c r="L17" s="23"/>
      <c r="M17" s="23"/>
      <c r="N17" s="23"/>
    </row>
    <row r="18" spans="1:14">
      <c r="A18" s="8" t="s">
        <v>8</v>
      </c>
      <c r="B18" s="20">
        <v>10652</v>
      </c>
      <c r="C18" s="20">
        <v>11487</v>
      </c>
      <c r="D18" s="30">
        <v>7341</v>
      </c>
      <c r="E18" s="20">
        <v>7384</v>
      </c>
      <c r="F18" s="20">
        <v>7632</v>
      </c>
      <c r="G18" s="20">
        <v>7283</v>
      </c>
      <c r="H18" s="9">
        <v>7277</v>
      </c>
      <c r="I18" s="20">
        <v>8499</v>
      </c>
      <c r="J18" s="20">
        <v>7929</v>
      </c>
      <c r="K18" s="20">
        <v>8612</v>
      </c>
      <c r="L18" s="20">
        <f>[1]ноябрь!$C$4</f>
        <v>8112</v>
      </c>
      <c r="M18" s="20">
        <f>[1]декабрь!$C$4</f>
        <v>7019</v>
      </c>
      <c r="N18" s="20">
        <v>99227</v>
      </c>
    </row>
    <row r="19" spans="1:14">
      <c r="A19" s="8" t="s">
        <v>9</v>
      </c>
      <c r="B19" s="20">
        <v>0</v>
      </c>
      <c r="C19" s="20">
        <v>0</v>
      </c>
      <c r="D19" s="30">
        <v>0</v>
      </c>
      <c r="E19" s="20">
        <v>0</v>
      </c>
      <c r="F19" s="20">
        <v>0</v>
      </c>
      <c r="G19" s="20">
        <v>0</v>
      </c>
      <c r="H19" s="9">
        <v>0</v>
      </c>
      <c r="I19" s="9">
        <v>0</v>
      </c>
      <c r="J19" s="20">
        <v>0</v>
      </c>
      <c r="K19" s="9">
        <v>0</v>
      </c>
      <c r="L19" s="20"/>
      <c r="M19" s="20"/>
      <c r="N19" s="20">
        <v>0</v>
      </c>
    </row>
    <row r="20" spans="1:14">
      <c r="A20" s="10" t="s">
        <v>11</v>
      </c>
      <c r="B20" s="21">
        <f t="shared" ref="B20" si="14">B18+B19</f>
        <v>10652</v>
      </c>
      <c r="C20" s="21">
        <f t="shared" ref="C20" si="15">C18+C19</f>
        <v>11487</v>
      </c>
      <c r="D20" s="31">
        <f t="shared" ref="D20" si="16">D18+D19</f>
        <v>7341</v>
      </c>
      <c r="E20" s="21">
        <f t="shared" ref="E20" si="17">E18+E19</f>
        <v>7384</v>
      </c>
      <c r="F20" s="21">
        <f t="shared" ref="F20" si="18">F18+F19</f>
        <v>7632</v>
      </c>
      <c r="G20" s="21">
        <f t="shared" ref="G20:M20" si="19">G18+G19</f>
        <v>7283</v>
      </c>
      <c r="H20" s="11">
        <f t="shared" si="19"/>
        <v>7277</v>
      </c>
      <c r="I20" s="11">
        <f t="shared" si="19"/>
        <v>8499</v>
      </c>
      <c r="J20" s="21">
        <f t="shared" si="19"/>
        <v>7929</v>
      </c>
      <c r="K20" s="11">
        <f t="shared" si="19"/>
        <v>8612</v>
      </c>
      <c r="L20" s="21">
        <f t="shared" si="19"/>
        <v>8112</v>
      </c>
      <c r="M20" s="21">
        <f t="shared" si="19"/>
        <v>7019</v>
      </c>
      <c r="N20" s="21">
        <v>99227</v>
      </c>
    </row>
    <row r="21" spans="1:14">
      <c r="A21" s="12" t="s">
        <v>13</v>
      </c>
      <c r="B21" s="22">
        <v>1640</v>
      </c>
      <c r="C21" s="22">
        <v>1315</v>
      </c>
      <c r="D21" s="32">
        <v>1329</v>
      </c>
      <c r="E21" s="22">
        <v>1562</v>
      </c>
      <c r="F21" s="22">
        <v>1573</v>
      </c>
      <c r="G21" s="22">
        <v>1263</v>
      </c>
      <c r="H21" s="13">
        <v>834.28</v>
      </c>
      <c r="I21" s="13">
        <v>1829.53</v>
      </c>
      <c r="J21" s="22">
        <v>1192</v>
      </c>
      <c r="K21" s="13">
        <v>1108</v>
      </c>
      <c r="L21" s="22">
        <f>[1]ноябрь!$C$7</f>
        <v>1022</v>
      </c>
      <c r="M21" s="22">
        <f>[1]декабрь!$C$7</f>
        <v>1121</v>
      </c>
      <c r="N21" s="22">
        <v>15788.810000000001</v>
      </c>
    </row>
    <row r="22" spans="1:14">
      <c r="A22" s="12" t="s">
        <v>12</v>
      </c>
      <c r="B22" s="22">
        <v>35</v>
      </c>
      <c r="C22" s="22">
        <v>43</v>
      </c>
      <c r="D22" s="32">
        <v>40</v>
      </c>
      <c r="E22" s="22">
        <v>51</v>
      </c>
      <c r="F22" s="22">
        <v>66</v>
      </c>
      <c r="G22" s="22">
        <v>132</v>
      </c>
      <c r="H22" s="13">
        <v>73</v>
      </c>
      <c r="I22" s="13">
        <v>33</v>
      </c>
      <c r="J22" s="22">
        <v>53</v>
      </c>
      <c r="K22" s="13">
        <v>97</v>
      </c>
      <c r="L22" s="22">
        <f>[1]ноябрь!$C$6</f>
        <v>100</v>
      </c>
      <c r="M22" s="22">
        <f>[1]декабрь!$C$6</f>
        <v>100</v>
      </c>
      <c r="N22" s="22">
        <v>823</v>
      </c>
    </row>
    <row r="23" spans="1:14">
      <c r="A23" s="12" t="s">
        <v>10</v>
      </c>
      <c r="B23" s="22">
        <v>1023</v>
      </c>
      <c r="C23" s="22">
        <v>1170</v>
      </c>
      <c r="D23" s="32">
        <v>750</v>
      </c>
      <c r="E23" s="22">
        <v>878</v>
      </c>
      <c r="F23" s="22">
        <v>608</v>
      </c>
      <c r="G23" s="22">
        <v>497</v>
      </c>
      <c r="H23" s="13">
        <v>270</v>
      </c>
      <c r="I23" s="13">
        <v>220</v>
      </c>
      <c r="J23" s="22">
        <v>412</v>
      </c>
      <c r="K23" s="13">
        <v>655</v>
      </c>
      <c r="L23" s="22">
        <f>[1]ноябрь!$C$5</f>
        <v>874</v>
      </c>
      <c r="M23" s="22">
        <f>[1]декабрь!$C$5</f>
        <v>2318.5251754699998</v>
      </c>
      <c r="N23" s="22">
        <v>9675.5251754700002</v>
      </c>
    </row>
    <row r="24" spans="1:14">
      <c r="A24" s="12" t="s">
        <v>14</v>
      </c>
      <c r="B24" s="22">
        <v>0</v>
      </c>
      <c r="C24" s="22">
        <v>0</v>
      </c>
      <c r="D24" s="32">
        <v>0</v>
      </c>
      <c r="E24" s="22">
        <v>0</v>
      </c>
      <c r="F24" s="22">
        <v>0</v>
      </c>
      <c r="G24" s="22">
        <v>0</v>
      </c>
      <c r="H24" s="13">
        <v>0</v>
      </c>
      <c r="I24" s="13">
        <v>0</v>
      </c>
      <c r="J24" s="22">
        <v>0</v>
      </c>
      <c r="K24" s="13">
        <v>0</v>
      </c>
      <c r="L24" s="22"/>
      <c r="M24" s="22"/>
      <c r="N24" s="22">
        <v>0</v>
      </c>
    </row>
    <row r="25" spans="1:14">
      <c r="A25" s="14" t="s">
        <v>19</v>
      </c>
      <c r="B25" s="19">
        <f t="shared" ref="B25" si="20">B20+B21+B22+B23+B24</f>
        <v>13350</v>
      </c>
      <c r="C25" s="19">
        <f t="shared" ref="C25" si="21">C20+C21+C22+C23+C24</f>
        <v>14015</v>
      </c>
      <c r="D25" s="33">
        <f t="shared" ref="D25" si="22">D20+D21+D22+D23+D24</f>
        <v>9460</v>
      </c>
      <c r="E25" s="19">
        <f t="shared" ref="E25" si="23">E20+E21+E22+E23+E24</f>
        <v>9875</v>
      </c>
      <c r="F25" s="19">
        <f t="shared" ref="F25" si="24">F20+F21+F22+F23+F24</f>
        <v>9879</v>
      </c>
      <c r="G25" s="19">
        <f t="shared" ref="G25" si="25">G20+G21+G22+G23+G24</f>
        <v>9175</v>
      </c>
      <c r="H25" s="15">
        <f>ROUND((H20+H21+H22+H23+H24),2)</f>
        <v>8454.2800000000007</v>
      </c>
      <c r="I25" s="19">
        <f t="shared" ref="I25:M25" si="26">I20+I21+I22+I23+I24</f>
        <v>10581.53</v>
      </c>
      <c r="J25" s="19">
        <f t="shared" si="26"/>
        <v>9586</v>
      </c>
      <c r="K25" s="19">
        <f t="shared" si="26"/>
        <v>10472</v>
      </c>
      <c r="L25" s="19">
        <f t="shared" si="26"/>
        <v>10108</v>
      </c>
      <c r="M25" s="19">
        <f t="shared" si="26"/>
        <v>10558.52517547</v>
      </c>
      <c r="N25" s="19">
        <v>125514.33517547</v>
      </c>
    </row>
    <row r="26" spans="1:14">
      <c r="A26" s="6" t="s">
        <v>20</v>
      </c>
      <c r="B26" s="23"/>
      <c r="C26" s="23"/>
      <c r="D26" s="34"/>
      <c r="E26" s="23"/>
      <c r="F26" s="23"/>
      <c r="G26" s="23"/>
      <c r="H26" s="39"/>
      <c r="I26" s="39"/>
      <c r="J26" s="23"/>
      <c r="K26" s="23"/>
      <c r="L26" s="23"/>
      <c r="M26" s="23"/>
      <c r="N26" s="23"/>
    </row>
    <row r="27" spans="1:14">
      <c r="A27" s="8" t="s">
        <v>8</v>
      </c>
      <c r="B27" s="20">
        <v>10409</v>
      </c>
      <c r="C27" s="20">
        <v>12515</v>
      </c>
      <c r="D27" s="30">
        <v>8142</v>
      </c>
      <c r="E27" s="20">
        <v>8923</v>
      </c>
      <c r="F27" s="20">
        <v>7441</v>
      </c>
      <c r="G27" s="20">
        <v>8856</v>
      </c>
      <c r="H27" s="9">
        <v>6568</v>
      </c>
      <c r="I27" s="20">
        <v>8090</v>
      </c>
      <c r="J27" s="20">
        <v>9396</v>
      </c>
      <c r="K27" s="9">
        <v>8748</v>
      </c>
      <c r="L27" s="20">
        <f>[1]ноябрь!$C$14</f>
        <v>7604</v>
      </c>
      <c r="M27" s="20">
        <f>[1]декабрь!$C$14</f>
        <v>7869</v>
      </c>
      <c r="N27" s="20">
        <v>104561</v>
      </c>
    </row>
    <row r="28" spans="1:14">
      <c r="A28" s="8" t="s">
        <v>9</v>
      </c>
      <c r="B28" s="20">
        <v>0</v>
      </c>
      <c r="C28" s="20">
        <v>0</v>
      </c>
      <c r="D28" s="30">
        <v>0</v>
      </c>
      <c r="E28" s="20">
        <v>0</v>
      </c>
      <c r="F28" s="20">
        <v>0</v>
      </c>
      <c r="G28" s="20">
        <v>0</v>
      </c>
      <c r="H28" s="9">
        <v>0</v>
      </c>
      <c r="I28" s="20">
        <v>0</v>
      </c>
      <c r="J28" s="20">
        <v>0</v>
      </c>
      <c r="K28" s="9">
        <v>0</v>
      </c>
      <c r="L28" s="20"/>
      <c r="M28" s="20"/>
      <c r="N28" s="20">
        <v>0</v>
      </c>
    </row>
    <row r="29" spans="1:14">
      <c r="A29" s="10" t="s">
        <v>11</v>
      </c>
      <c r="B29" s="21">
        <f t="shared" ref="B29" si="27">B27+B28</f>
        <v>10409</v>
      </c>
      <c r="C29" s="21">
        <f t="shared" ref="C29" si="28">C27+C28</f>
        <v>12515</v>
      </c>
      <c r="D29" s="31">
        <f t="shared" ref="D29" si="29">D27+D28</f>
        <v>8142</v>
      </c>
      <c r="E29" s="21">
        <f t="shared" ref="E29" si="30">E27+E28</f>
        <v>8923</v>
      </c>
      <c r="F29" s="21">
        <f t="shared" ref="F29" si="31">F27+F28</f>
        <v>7441</v>
      </c>
      <c r="G29" s="21">
        <f t="shared" ref="G29:M29" si="32">G27+G28</f>
        <v>8856</v>
      </c>
      <c r="H29" s="11">
        <f t="shared" si="32"/>
        <v>6568</v>
      </c>
      <c r="I29" s="21">
        <f t="shared" si="32"/>
        <v>8090</v>
      </c>
      <c r="J29" s="21">
        <f t="shared" si="32"/>
        <v>9396</v>
      </c>
      <c r="K29" s="11">
        <f t="shared" si="32"/>
        <v>8748</v>
      </c>
      <c r="L29" s="21">
        <f t="shared" si="32"/>
        <v>7604</v>
      </c>
      <c r="M29" s="21">
        <f t="shared" si="32"/>
        <v>7869</v>
      </c>
      <c r="N29" s="21">
        <v>104561</v>
      </c>
    </row>
    <row r="30" spans="1:14">
      <c r="A30" s="12" t="s">
        <v>13</v>
      </c>
      <c r="B30" s="22">
        <v>1345</v>
      </c>
      <c r="C30" s="22">
        <v>1135</v>
      </c>
      <c r="D30" s="32">
        <v>955</v>
      </c>
      <c r="E30" s="22">
        <v>749</v>
      </c>
      <c r="F30" s="22">
        <v>945</v>
      </c>
      <c r="G30" s="22">
        <v>1009</v>
      </c>
      <c r="H30" s="13">
        <v>1179</v>
      </c>
      <c r="I30" s="22">
        <v>1337</v>
      </c>
      <c r="J30" s="22">
        <v>1239</v>
      </c>
      <c r="K30" s="13">
        <v>857</v>
      </c>
      <c r="L30" s="22">
        <f>[1]ноябрь!$C$15</f>
        <v>1135</v>
      </c>
      <c r="M30" s="22">
        <f>[1]декабрь!$C$15</f>
        <v>1099</v>
      </c>
      <c r="N30" s="22">
        <v>12984</v>
      </c>
    </row>
    <row r="31" spans="1:14">
      <c r="A31" s="12" t="s">
        <v>12</v>
      </c>
      <c r="B31" s="22">
        <v>0</v>
      </c>
      <c r="C31" s="22"/>
      <c r="D31" s="32"/>
      <c r="E31" s="22">
        <v>0</v>
      </c>
      <c r="F31" s="22"/>
      <c r="G31" s="22">
        <v>0</v>
      </c>
      <c r="H31" s="13">
        <v>0</v>
      </c>
      <c r="I31" s="22">
        <v>0</v>
      </c>
      <c r="J31" s="22">
        <v>0</v>
      </c>
      <c r="K31" s="13"/>
      <c r="L31" s="22"/>
      <c r="M31" s="22"/>
      <c r="N31" s="22">
        <v>0</v>
      </c>
    </row>
    <row r="32" spans="1:14">
      <c r="A32" s="12" t="s">
        <v>10</v>
      </c>
      <c r="B32" s="22">
        <v>654</v>
      </c>
      <c r="C32" s="22">
        <v>777</v>
      </c>
      <c r="D32" s="32">
        <v>606</v>
      </c>
      <c r="E32" s="22">
        <v>431</v>
      </c>
      <c r="F32" s="22">
        <v>431</v>
      </c>
      <c r="G32" s="22">
        <v>350</v>
      </c>
      <c r="H32" s="13">
        <v>0</v>
      </c>
      <c r="I32" s="22"/>
      <c r="J32" s="22">
        <v>0</v>
      </c>
      <c r="K32" s="13"/>
      <c r="L32" s="22"/>
      <c r="M32" s="22"/>
      <c r="N32" s="22">
        <v>3249</v>
      </c>
    </row>
    <row r="33" spans="1:14">
      <c r="A33" s="12" t="s">
        <v>14</v>
      </c>
      <c r="B33" s="22">
        <v>0</v>
      </c>
      <c r="C33" s="22">
        <v>0</v>
      </c>
      <c r="D33" s="32">
        <v>0</v>
      </c>
      <c r="E33" s="22">
        <v>0</v>
      </c>
      <c r="F33" s="22">
        <v>0</v>
      </c>
      <c r="G33" s="22">
        <v>0</v>
      </c>
      <c r="H33" s="13">
        <v>0</v>
      </c>
      <c r="I33" s="13">
        <v>0</v>
      </c>
      <c r="J33" s="22">
        <v>0</v>
      </c>
      <c r="K33" s="13"/>
      <c r="L33" s="22"/>
      <c r="M33" s="22"/>
      <c r="N33" s="22">
        <v>0</v>
      </c>
    </row>
    <row r="34" spans="1:14">
      <c r="A34" s="14" t="s">
        <v>21</v>
      </c>
      <c r="B34" s="19">
        <f t="shared" ref="B34:C34" si="33">B29+B30+B31+B32+B33</f>
        <v>12408</v>
      </c>
      <c r="C34" s="19">
        <f t="shared" si="33"/>
        <v>14427</v>
      </c>
      <c r="D34" s="19">
        <f t="shared" ref="D34" si="34">D29+D30+D31+D32+D33</f>
        <v>9703</v>
      </c>
      <c r="E34" s="19">
        <f t="shared" ref="E34" si="35">E29+E30+E31+E32+E33</f>
        <v>10103</v>
      </c>
      <c r="F34" s="19">
        <f t="shared" ref="F34" si="36">F29+F30+F31+F32+F33</f>
        <v>8817</v>
      </c>
      <c r="G34" s="19">
        <f t="shared" ref="G34" si="37">G29+G30+G31+G32+G33</f>
        <v>10215</v>
      </c>
      <c r="H34" s="15">
        <f t="shared" ref="H34" si="38">ROUND((H29+H30+H31+H32+H33),2)</f>
        <v>7747</v>
      </c>
      <c r="I34" s="19">
        <f t="shared" ref="I34:M34" si="39">I29+I30+I31+I32+I33</f>
        <v>9427</v>
      </c>
      <c r="J34" s="19">
        <f t="shared" si="39"/>
        <v>10635</v>
      </c>
      <c r="K34" s="15">
        <f t="shared" si="39"/>
        <v>9605</v>
      </c>
      <c r="L34" s="19">
        <f t="shared" si="39"/>
        <v>8739</v>
      </c>
      <c r="M34" s="19">
        <f t="shared" si="39"/>
        <v>8968</v>
      </c>
      <c r="N34" s="19">
        <v>120794</v>
      </c>
    </row>
    <row r="35" spans="1:14" ht="14.25" customHeight="1">
      <c r="A35" s="6" t="s">
        <v>22</v>
      </c>
      <c r="B35" s="29"/>
      <c r="C35" s="18"/>
      <c r="D35" s="18"/>
      <c r="E35" s="15"/>
      <c r="F35" s="15"/>
      <c r="G35" s="15"/>
      <c r="H35" s="15"/>
      <c r="I35" s="15"/>
      <c r="J35" s="19"/>
      <c r="K35" s="18"/>
      <c r="L35" s="18"/>
      <c r="M35" s="18"/>
      <c r="N35" s="18"/>
    </row>
    <row r="36" spans="1:14">
      <c r="A36" s="16" t="s">
        <v>8</v>
      </c>
      <c r="B36" s="20">
        <f>B9+B18+B27</f>
        <v>56964</v>
      </c>
      <c r="C36" s="9">
        <f t="shared" ref="C36:M43" si="40">C9+C18+C27</f>
        <v>63120</v>
      </c>
      <c r="D36" s="9">
        <f t="shared" si="40"/>
        <v>43140.646999999997</v>
      </c>
      <c r="E36" s="24">
        <f t="shared" si="40"/>
        <v>36927</v>
      </c>
      <c r="F36" s="9">
        <f t="shared" si="40"/>
        <v>37074</v>
      </c>
      <c r="G36" s="9">
        <f t="shared" si="40"/>
        <v>43281</v>
      </c>
      <c r="H36" s="9">
        <f t="shared" si="40"/>
        <v>35988</v>
      </c>
      <c r="I36" s="20">
        <f t="shared" si="40"/>
        <v>40239</v>
      </c>
      <c r="J36" s="20">
        <f t="shared" si="40"/>
        <v>41040</v>
      </c>
      <c r="K36" s="9">
        <f t="shared" si="40"/>
        <v>39902</v>
      </c>
      <c r="L36" s="9">
        <f t="shared" si="40"/>
        <v>43386</v>
      </c>
      <c r="M36" s="9">
        <f t="shared" si="40"/>
        <v>42336</v>
      </c>
      <c r="N36" s="9">
        <v>523397.647</v>
      </c>
    </row>
    <row r="37" spans="1:14">
      <c r="A37" s="8" t="s">
        <v>9</v>
      </c>
      <c r="B37" s="20">
        <f t="shared" ref="B37:D43" si="41">B10+B19+B28</f>
        <v>0</v>
      </c>
      <c r="C37" s="9">
        <f t="shared" si="41"/>
        <v>0</v>
      </c>
      <c r="D37" s="9">
        <f t="shared" si="41"/>
        <v>0</v>
      </c>
      <c r="E37" s="24">
        <f t="shared" si="40"/>
        <v>0</v>
      </c>
      <c r="F37" s="9">
        <f t="shared" si="40"/>
        <v>0</v>
      </c>
      <c r="G37" s="9">
        <f t="shared" si="40"/>
        <v>0</v>
      </c>
      <c r="H37" s="9">
        <f t="shared" si="40"/>
        <v>0</v>
      </c>
      <c r="I37" s="20">
        <f t="shared" si="40"/>
        <v>0</v>
      </c>
      <c r="J37" s="20">
        <f t="shared" si="40"/>
        <v>0</v>
      </c>
      <c r="K37" s="9">
        <f t="shared" si="40"/>
        <v>0</v>
      </c>
      <c r="L37" s="9">
        <f t="shared" si="40"/>
        <v>0</v>
      </c>
      <c r="M37" s="9">
        <f t="shared" si="40"/>
        <v>0</v>
      </c>
      <c r="N37" s="9">
        <v>0</v>
      </c>
    </row>
    <row r="38" spans="1:14" s="3" customFormat="1">
      <c r="A38" s="10" t="s">
        <v>11</v>
      </c>
      <c r="B38" s="21">
        <f t="shared" si="41"/>
        <v>56964</v>
      </c>
      <c r="C38" s="11">
        <f t="shared" ref="C38:G41" si="42">C11+C20+C29</f>
        <v>63120</v>
      </c>
      <c r="D38" s="11">
        <f t="shared" si="42"/>
        <v>43140.646999999997</v>
      </c>
      <c r="E38" s="27">
        <f t="shared" si="42"/>
        <v>36927</v>
      </c>
      <c r="F38" s="11">
        <f t="shared" si="42"/>
        <v>37074</v>
      </c>
      <c r="G38" s="11">
        <f t="shared" si="42"/>
        <v>43281</v>
      </c>
      <c r="H38" s="11">
        <f t="shared" si="40"/>
        <v>35988</v>
      </c>
      <c r="I38" s="21">
        <f t="shared" si="40"/>
        <v>40239</v>
      </c>
      <c r="J38" s="21">
        <f t="shared" si="40"/>
        <v>41040</v>
      </c>
      <c r="K38" s="11">
        <f t="shared" si="40"/>
        <v>39902</v>
      </c>
      <c r="L38" s="11">
        <f t="shared" si="40"/>
        <v>43386</v>
      </c>
      <c r="M38" s="11">
        <f t="shared" si="40"/>
        <v>42336</v>
      </c>
      <c r="N38" s="11">
        <v>523397.647</v>
      </c>
    </row>
    <row r="39" spans="1:14">
      <c r="A39" s="12" t="s">
        <v>13</v>
      </c>
      <c r="B39" s="22">
        <f t="shared" si="41"/>
        <v>6310</v>
      </c>
      <c r="C39" s="13">
        <f t="shared" si="42"/>
        <v>5072</v>
      </c>
      <c r="D39" s="13">
        <f t="shared" si="42"/>
        <v>4870</v>
      </c>
      <c r="E39" s="28">
        <f t="shared" si="42"/>
        <v>4901</v>
      </c>
      <c r="F39" s="13">
        <f t="shared" si="42"/>
        <v>5719</v>
      </c>
      <c r="G39" s="13">
        <f t="shared" si="42"/>
        <v>5293</v>
      </c>
      <c r="H39" s="13">
        <f t="shared" si="40"/>
        <v>5794.81</v>
      </c>
      <c r="I39" s="22">
        <f t="shared" si="40"/>
        <v>5782</v>
      </c>
      <c r="J39" s="22">
        <f t="shared" si="40"/>
        <v>5063</v>
      </c>
      <c r="K39" s="13">
        <f t="shared" si="40"/>
        <v>4360</v>
      </c>
      <c r="L39" s="13">
        <f t="shared" si="40"/>
        <v>4741</v>
      </c>
      <c r="M39" s="13">
        <f t="shared" si="40"/>
        <v>5033</v>
      </c>
      <c r="N39" s="13">
        <v>62938.81</v>
      </c>
    </row>
    <row r="40" spans="1:14">
      <c r="A40" s="12" t="s">
        <v>12</v>
      </c>
      <c r="B40" s="22">
        <f t="shared" si="41"/>
        <v>143</v>
      </c>
      <c r="C40" s="13">
        <f t="shared" si="42"/>
        <v>109</v>
      </c>
      <c r="D40" s="13">
        <f t="shared" si="42"/>
        <v>85</v>
      </c>
      <c r="E40" s="28">
        <f t="shared" si="42"/>
        <v>110</v>
      </c>
      <c r="F40" s="13">
        <f t="shared" si="42"/>
        <v>141</v>
      </c>
      <c r="G40" s="13">
        <f t="shared" si="42"/>
        <v>204</v>
      </c>
      <c r="H40" s="13">
        <f t="shared" si="40"/>
        <v>142</v>
      </c>
      <c r="I40" s="22">
        <f t="shared" si="40"/>
        <v>103</v>
      </c>
      <c r="J40" s="22">
        <f t="shared" si="40"/>
        <v>101</v>
      </c>
      <c r="K40" s="13">
        <f t="shared" si="40"/>
        <v>183</v>
      </c>
      <c r="L40" s="13">
        <f t="shared" si="40"/>
        <v>170</v>
      </c>
      <c r="M40" s="13">
        <f t="shared" si="40"/>
        <v>2879</v>
      </c>
      <c r="N40" s="13">
        <v>4370</v>
      </c>
    </row>
    <row r="41" spans="1:14">
      <c r="A41" s="12" t="s">
        <v>10</v>
      </c>
      <c r="B41" s="22">
        <f t="shared" si="41"/>
        <v>3237</v>
      </c>
      <c r="C41" s="13">
        <f t="shared" si="42"/>
        <v>3927</v>
      </c>
      <c r="D41" s="13">
        <f t="shared" si="42"/>
        <v>2287</v>
      </c>
      <c r="E41" s="28">
        <f t="shared" si="42"/>
        <v>1997</v>
      </c>
      <c r="F41" s="13">
        <f t="shared" si="42"/>
        <v>1382</v>
      </c>
      <c r="G41" s="13">
        <f t="shared" si="42"/>
        <v>975</v>
      </c>
      <c r="H41" s="13">
        <f t="shared" si="40"/>
        <v>404</v>
      </c>
      <c r="I41" s="22">
        <f t="shared" si="40"/>
        <v>340</v>
      </c>
      <c r="J41" s="22">
        <f t="shared" si="40"/>
        <v>875</v>
      </c>
      <c r="K41" s="13">
        <f t="shared" si="40"/>
        <v>1049</v>
      </c>
      <c r="L41" s="13">
        <f t="shared" si="40"/>
        <v>1603</v>
      </c>
      <c r="M41" s="13">
        <f t="shared" si="40"/>
        <v>3597.5754098999996</v>
      </c>
      <c r="N41" s="13">
        <v>21673.575409900001</v>
      </c>
    </row>
    <row r="42" spans="1:14">
      <c r="A42" s="12" t="s">
        <v>14</v>
      </c>
      <c r="B42" s="22">
        <f t="shared" si="41"/>
        <v>0</v>
      </c>
      <c r="C42" s="13">
        <f t="shared" ref="C42:G43" si="43">C15+C24+C33</f>
        <v>0</v>
      </c>
      <c r="D42" s="13">
        <f t="shared" si="43"/>
        <v>0</v>
      </c>
      <c r="E42" s="13">
        <f t="shared" si="43"/>
        <v>0</v>
      </c>
      <c r="F42" s="13">
        <f t="shared" si="43"/>
        <v>0</v>
      </c>
      <c r="G42" s="13">
        <f t="shared" si="43"/>
        <v>0</v>
      </c>
      <c r="H42" s="13">
        <f t="shared" si="40"/>
        <v>0</v>
      </c>
      <c r="I42" s="13">
        <f t="shared" si="40"/>
        <v>0</v>
      </c>
      <c r="J42" s="22">
        <f t="shared" si="40"/>
        <v>0</v>
      </c>
      <c r="K42" s="13">
        <f t="shared" si="40"/>
        <v>0</v>
      </c>
      <c r="L42" s="13">
        <f t="shared" si="40"/>
        <v>0</v>
      </c>
      <c r="M42" s="13">
        <f t="shared" si="40"/>
        <v>0</v>
      </c>
      <c r="N42" s="13">
        <v>0</v>
      </c>
    </row>
    <row r="43" spans="1:14" s="3" customFormat="1">
      <c r="A43" s="17" t="s">
        <v>15</v>
      </c>
      <c r="B43" s="19">
        <f t="shared" si="41"/>
        <v>66654</v>
      </c>
      <c r="C43" s="15">
        <f t="shared" si="43"/>
        <v>72228</v>
      </c>
      <c r="D43" s="19">
        <f t="shared" si="43"/>
        <v>50382.646999999997</v>
      </c>
      <c r="E43" s="25">
        <f t="shared" si="43"/>
        <v>43935</v>
      </c>
      <c r="F43" s="15">
        <f t="shared" si="43"/>
        <v>44316</v>
      </c>
      <c r="G43" s="15">
        <f t="shared" si="43"/>
        <v>49753</v>
      </c>
      <c r="H43" s="15">
        <f t="shared" si="40"/>
        <v>42328.81</v>
      </c>
      <c r="I43" s="19">
        <f t="shared" si="40"/>
        <v>46464</v>
      </c>
      <c r="J43" s="19">
        <f t="shared" si="40"/>
        <v>47079</v>
      </c>
      <c r="K43" s="15">
        <f t="shared" si="40"/>
        <v>45494</v>
      </c>
      <c r="L43" s="15">
        <f t="shared" si="40"/>
        <v>49900</v>
      </c>
      <c r="M43" s="15">
        <f t="shared" si="40"/>
        <v>53845.575409899997</v>
      </c>
      <c r="N43" s="15">
        <v>612380.03240989998</v>
      </c>
    </row>
    <row r="46" spans="1:14">
      <c r="C46" s="26"/>
    </row>
    <row r="47" spans="1:14">
      <c r="C47" s="26"/>
      <c r="G47" s="2"/>
    </row>
    <row r="48" spans="1:14">
      <c r="C48" s="26"/>
      <c r="G48" s="2"/>
    </row>
    <row r="49" spans="3:7">
      <c r="C49" s="26"/>
      <c r="F49" s="2"/>
      <c r="G49" s="2"/>
    </row>
    <row r="50" spans="3:7">
      <c r="C50" s="26"/>
      <c r="F50" s="2"/>
      <c r="G50" s="2"/>
    </row>
    <row r="51" spans="3:7">
      <c r="C51" s="26"/>
      <c r="F51" s="2"/>
      <c r="G51" s="2"/>
    </row>
    <row r="52" spans="3:7">
      <c r="C52" s="26"/>
      <c r="F52" s="2"/>
      <c r="G52" s="2"/>
    </row>
    <row r="53" spans="3:7">
      <c r="C53" s="26"/>
      <c r="F53" s="2"/>
      <c r="G53" s="2"/>
    </row>
    <row r="54" spans="3:7">
      <c r="C54" s="26"/>
      <c r="F54" s="2"/>
      <c r="G54" s="2"/>
    </row>
    <row r="55" spans="3:7">
      <c r="C55" s="26"/>
      <c r="F55" s="2"/>
      <c r="G55" s="2"/>
    </row>
    <row r="56" spans="3:7">
      <c r="C56" s="26"/>
      <c r="F56" s="2"/>
      <c r="G56" s="2"/>
    </row>
    <row r="57" spans="3:7">
      <c r="C57" s="26"/>
      <c r="F57" s="2"/>
      <c r="G57" s="2"/>
    </row>
    <row r="58" spans="3:7">
      <c r="C58" s="26"/>
      <c r="F58" s="2"/>
      <c r="G58" s="2"/>
    </row>
    <row r="59" spans="3:7">
      <c r="C59" s="26"/>
      <c r="F59" s="2"/>
      <c r="G59" s="2"/>
    </row>
    <row r="60" spans="3:7">
      <c r="C60" s="26"/>
      <c r="F60" s="2"/>
      <c r="G60" s="2"/>
    </row>
    <row r="61" spans="3:7">
      <c r="C61" s="26"/>
      <c r="F61" s="2"/>
    </row>
    <row r="62" spans="3:7">
      <c r="F62" s="2"/>
    </row>
    <row r="63" spans="3:7">
      <c r="F63" s="2"/>
    </row>
    <row r="64" spans="3:7">
      <c r="F64" s="2"/>
    </row>
    <row r="65" spans="6:6">
      <c r="F65" s="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рабочий</vt:lpstr>
      <vt:lpstr>'СВОД рабочий'!Заголовки_для_печати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Татьяна Анатольевна</dc:creator>
  <cp:lastModifiedBy>Пользователь Windows</cp:lastModifiedBy>
  <cp:lastPrinted>2017-01-11T02:43:58Z</cp:lastPrinted>
  <dcterms:created xsi:type="dcterms:W3CDTF">2014-10-10T05:32:48Z</dcterms:created>
  <dcterms:modified xsi:type="dcterms:W3CDTF">2022-01-24T02:31:42Z</dcterms:modified>
</cp:coreProperties>
</file>